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I\Documents\Mes documents\Snec nat\SECRETARIAT GENERAL\Lettres info &amp; SG\20171216\PJ\"/>
    </mc:Choice>
  </mc:AlternateContent>
  <bookViews>
    <workbookView xWindow="240" yWindow="170" windowWidth="20120" windowHeight="8450"/>
  </bookViews>
  <sheets>
    <sheet name="Calcul ORS" sheetId="1" r:id="rId1"/>
  </sheets>
  <definedNames>
    <definedName name="action">#REF!</definedName>
    <definedName name="action_avec_ajout">#REF!</definedName>
    <definedName name="ALL">'Calcul ORS'!$B$95:$C$100</definedName>
    <definedName name="cas_partic">#REF!</definedName>
    <definedName name="catégorie">#REF!</definedName>
    <definedName name="corps">#REF!</definedName>
    <definedName name="ORS">'Calcul ORS'!$B$86:$C$92</definedName>
    <definedName name="SRAl">#REF!</definedName>
    <definedName name="statut">#REF!</definedName>
    <definedName name="_xlnm.Print_Area" localSheetId="0">'Calcul ORS'!$A$1:$D$33</definedName>
  </definedNames>
  <calcPr calcId="162913"/>
</workbook>
</file>

<file path=xl/calcChain.xml><?xml version="1.0" encoding="utf-8"?>
<calcChain xmlns="http://schemas.openxmlformats.org/spreadsheetml/2006/main">
  <c r="C27" i="1" l="1"/>
  <c r="C28" i="1" s="1"/>
  <c r="C20" i="1"/>
  <c r="C9" i="1"/>
  <c r="C7" i="1"/>
  <c r="C11" i="1" s="1"/>
  <c r="C4" i="1"/>
  <c r="C22" i="1" l="1"/>
  <c r="C23" i="1"/>
  <c r="C25" i="1"/>
  <c r="C26" i="1" s="1"/>
  <c r="C12" i="1"/>
  <c r="C24" i="1" l="1"/>
  <c r="C29" i="1" s="1"/>
  <c r="C30" i="1" s="1"/>
  <c r="B32" i="1" l="1"/>
  <c r="C32" i="1"/>
</calcChain>
</file>

<file path=xl/sharedStrings.xml><?xml version="1.0" encoding="utf-8"?>
<sst xmlns="http://schemas.openxmlformats.org/spreadsheetml/2006/main" count="41" uniqueCount="37">
  <si>
    <t>Echelle de rémunération</t>
  </si>
  <si>
    <t>Utilisez la liste à dérouler pour sélectionner une ECR</t>
  </si>
  <si>
    <t>ORS</t>
  </si>
  <si>
    <t>Allègement de service hors mission particulière n°1</t>
  </si>
  <si>
    <t>Utilisez la liste à dérouler pour sélectionner un allègement</t>
  </si>
  <si>
    <t>Allègement de service hors mission particulière n°2</t>
  </si>
  <si>
    <t>Allègement de service pour mission particulière</t>
  </si>
  <si>
    <t>Allègement total de service</t>
  </si>
  <si>
    <t>Maximum de service après allégement</t>
  </si>
  <si>
    <t>SERVICE EFFECTUE (heures devant élèves) hors service complet en CPGE</t>
  </si>
  <si>
    <t>Nombre d'heures en CPGE ou assimilé (service partiel uniquement)</t>
  </si>
  <si>
    <t>Nombre d'heures en STS ou assimilé</t>
  </si>
  <si>
    <t>Nombre d'heures en 1e ou terminale LEGT hors EPS</t>
  </si>
  <si>
    <t>Nombre d'heures en LP</t>
  </si>
  <si>
    <t>Nombre d'heures en collège ou en 2nde + EPS en 1e ou terminale</t>
  </si>
  <si>
    <t>Nombre d'heures effectuées devant élèves</t>
  </si>
  <si>
    <t>Nombre maximum d'heures pondérables</t>
  </si>
  <si>
    <t>Nombre d'heures de CPGE pondérées  (service partiel) (max = ORS - allègements éventuels)</t>
  </si>
  <si>
    <t xml:space="preserve">Pondération CPGE avant écrêtage éventuel  (x 0,5 : service partiel) </t>
  </si>
  <si>
    <t>Nombre d'heures de STS pondérées (max = ORS - allègements éventuels)</t>
  </si>
  <si>
    <t>Pondération STS avant écrêtage éventuel (x 0,25)</t>
  </si>
  <si>
    <t>Nombre d'heures de 1e ou terminale LEGT (hors EPS) pondérées (max = 10 h)</t>
  </si>
  <si>
    <t>Pondération 1e ou terminale LEGT (x 0,1, hors EPS) avant écrêtage éventuel</t>
  </si>
  <si>
    <t>Comptabilisation des pondérations après écrêtage éventuel au-delà de l'ORS</t>
  </si>
  <si>
    <t>Comptabilisation du service après écrêtage éventuel</t>
  </si>
  <si>
    <t>Agrégé hors EPS</t>
  </si>
  <si>
    <t>Certifié, PLP, AE, PCEG, PEGC ou MA hors EPS</t>
  </si>
  <si>
    <t>EPS (agrégé)</t>
  </si>
  <si>
    <t>EPS (PEPS, CE, PEGC, MA)</t>
  </si>
  <si>
    <t>EPS (9h ou + en EPS)</t>
  </si>
  <si>
    <t>1er degré en enseignement adapté 2nd degré (Segpa, ULIS)</t>
  </si>
  <si>
    <t>Allègements</t>
  </si>
  <si>
    <t>Aucun</t>
  </si>
  <si>
    <t>2 établissements de communes différentes</t>
  </si>
  <si>
    <t>3 établissements distincts (y compris même commune)</t>
  </si>
  <si>
    <t>Collège : entretien du labo de Sc. physiques ou de SVT</t>
  </si>
  <si>
    <t>Calculateur temps de service. Complétez les cellules blanches. CTRL + P pour imprimer. Document non contractuel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</si>
</sst>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  <font>
      <b/>
      <sz val="11"/>
      <color rgb="FFFF33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name val="Lucida Sans Unicode"/>
      <family val="2"/>
    </font>
    <font>
      <b/>
      <sz val="10"/>
      <name val="Lucida Sans Unicode"/>
      <family val="2"/>
    </font>
    <font>
      <b/>
      <sz val="18"/>
      <color indexed="56"/>
      <name val="Cambri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4" fontId="9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11" fillId="0" borderId="0" applyNumberFormat="0" applyFill="0" applyBorder="0" applyProtection="0">
      <alignment horizontal="left"/>
    </xf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Protection="0">
      <alignment horizontal="left"/>
    </xf>
    <xf numFmtId="0" fontId="11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25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3" borderId="1" xfId="0" applyFill="1" applyBorder="1" applyProtection="1">
      <protection locked="0"/>
    </xf>
    <xf numFmtId="0" fontId="0" fillId="2" borderId="0" xfId="0" applyFill="1" applyBorder="1"/>
    <xf numFmtId="0" fontId="5" fillId="2" borderId="1" xfId="0" applyFont="1" applyFill="1" applyBorder="1"/>
    <xf numFmtId="0" fontId="1" fillId="2" borderId="0" xfId="0" quotePrefix="1" applyFont="1" applyFill="1"/>
    <xf numFmtId="0" fontId="0" fillId="0" borderId="1" xfId="0" applyFill="1" applyBorder="1" applyProtection="1">
      <protection locked="0"/>
    </xf>
    <xf numFmtId="0" fontId="2" fillId="2" borderId="1" xfId="0" applyFont="1" applyFill="1" applyBorder="1"/>
    <xf numFmtId="0" fontId="1" fillId="2" borderId="0" xfId="0" applyFont="1" applyFill="1"/>
    <xf numFmtId="0" fontId="2" fillId="2" borderId="0" xfId="0" applyFont="1" applyFill="1"/>
    <xf numFmtId="0" fontId="6" fillId="2" borderId="1" xfId="0" applyFont="1" applyFill="1" applyBorder="1"/>
    <xf numFmtId="2" fontId="5" fillId="2" borderId="1" xfId="0" applyNumberFormat="1" applyFont="1" applyFill="1" applyBorder="1"/>
    <xf numFmtId="0" fontId="7" fillId="2" borderId="1" xfId="0" applyFont="1" applyFill="1" applyBorder="1"/>
    <xf numFmtId="2" fontId="7" fillId="2" borderId="1" xfId="0" applyNumberFormat="1" applyFont="1" applyFill="1" applyBorder="1"/>
    <xf numFmtId="0" fontId="8" fillId="4" borderId="1" xfId="0" applyFont="1" applyFill="1" applyBorder="1"/>
    <xf numFmtId="2" fontId="8" fillId="4" borderId="1" xfId="0" applyNumberFormat="1" applyFont="1" applyFill="1" applyBorder="1"/>
    <xf numFmtId="0" fontId="0" fillId="2" borderId="1" xfId="0" applyFill="1" applyBorder="1" applyProtection="1">
      <protection hidden="1"/>
    </xf>
    <xf numFmtId="0" fontId="0" fillId="2" borderId="0" xfId="0" applyFill="1" applyBorder="1" applyProtection="1">
      <protection hidden="1"/>
    </xf>
    <xf numFmtId="0" fontId="0" fillId="2" borderId="0" xfId="0" applyFill="1" applyProtection="1">
      <protection hidden="1"/>
    </xf>
    <xf numFmtId="0" fontId="4" fillId="2" borderId="0" xfId="0" applyFont="1" applyFill="1" applyAlignment="1">
      <alignment horizont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3" fillId="5" borderId="4" xfId="0" applyFont="1" applyFill="1" applyBorder="1" applyAlignment="1" applyProtection="1">
      <alignment horizontal="center"/>
      <protection hidden="1"/>
    </xf>
    <xf numFmtId="0" fontId="3" fillId="5" borderId="5" xfId="0" applyFont="1" applyFill="1" applyBorder="1" applyAlignment="1" applyProtection="1">
      <alignment horizontal="center"/>
      <protection hidden="1"/>
    </xf>
  </cellXfs>
  <cellStyles count="13">
    <cellStyle name="Euro" xfId="1"/>
    <cellStyle name="Lien hypertexte 2" xfId="2"/>
    <cellStyle name="Milliers 2" xfId="3"/>
    <cellStyle name="Normal" xfId="0" builtinId="0"/>
    <cellStyle name="Normal 2" xfId="4"/>
    <cellStyle name="Normal 3" xfId="5"/>
    <cellStyle name="Table du pilote - Catégorie" xfId="6"/>
    <cellStyle name="Table du pilote - Champ" xfId="7"/>
    <cellStyle name="Table du pilote - Coin" xfId="8"/>
    <cellStyle name="Table du pilote - Résultat" xfId="9"/>
    <cellStyle name="Table du pilote - Titre" xfId="10"/>
    <cellStyle name="Table du pilote - Valeur" xfId="11"/>
    <cellStyle name="Titre 1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4476750</xdr:colOff>
      <xdr:row>14</xdr:row>
      <xdr:rowOff>38100</xdr:rowOff>
    </xdr:from>
    <xdr:to>
      <xdr:col>1</xdr:col>
      <xdr:colOff>5524500</xdr:colOff>
      <xdr:row>19</xdr:row>
      <xdr:rowOff>133350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62475" y="2266950"/>
          <a:ext cx="1047750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autoPageBreaks="0" fitToPage="1"/>
  </sheetPr>
  <dimension ref="B1:AN100"/>
  <sheetViews>
    <sheetView showGridLines="0" showRowColHeaders="0" showZeros="0" tabSelected="1" showOutlineSymbols="0" workbookViewId="0">
      <selection activeCell="C3" sqref="C3"/>
    </sheetView>
  </sheetViews>
  <sheetFormatPr baseColWidth="10" defaultColWidth="11.453125" defaultRowHeight="14.5" x14ac:dyDescent="0.35"/>
  <cols>
    <col min="1" max="1" width="1.26953125" style="1" customWidth="1"/>
    <col min="2" max="2" width="83.81640625" style="1" bestFit="1" customWidth="1"/>
    <col min="3" max="3" width="54" style="1" customWidth="1"/>
    <col min="4" max="4" width="2.81640625" style="1" customWidth="1"/>
    <col min="5" max="5" width="15.26953125" style="1" customWidth="1"/>
    <col min="6" max="6" width="5.1796875" style="1" customWidth="1"/>
    <col min="7" max="38" width="11.453125" style="1"/>
    <col min="39" max="39" width="48.54296875" style="1" bestFit="1" customWidth="1"/>
    <col min="40" max="40" width="12.54296875" style="1" bestFit="1" customWidth="1"/>
    <col min="41" max="16384" width="11.453125" style="1"/>
  </cols>
  <sheetData>
    <row r="1" spans="2:35" x14ac:dyDescent="0.35">
      <c r="B1" s="20" t="s">
        <v>36</v>
      </c>
      <c r="C1" s="20"/>
    </row>
    <row r="2" spans="2:35" ht="9" customHeight="1" x14ac:dyDescent="0.35"/>
    <row r="3" spans="2:35" x14ac:dyDescent="0.35">
      <c r="B3" s="2" t="s">
        <v>0</v>
      </c>
      <c r="C3" s="3" t="s">
        <v>1</v>
      </c>
      <c r="D3" s="4"/>
    </row>
    <row r="4" spans="2:35" x14ac:dyDescent="0.35">
      <c r="B4" s="5" t="s">
        <v>2</v>
      </c>
      <c r="C4" s="5">
        <f>VLOOKUP($C$3,ORS,2,FALSE)</f>
        <v>0</v>
      </c>
      <c r="D4" s="4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</row>
    <row r="5" spans="2:35" ht="8.25" customHeight="1" x14ac:dyDescent="0.35"/>
    <row r="6" spans="2:35" x14ac:dyDescent="0.35">
      <c r="B6" s="21" t="s">
        <v>3</v>
      </c>
      <c r="C6" s="3" t="s">
        <v>4</v>
      </c>
    </row>
    <row r="7" spans="2:35" x14ac:dyDescent="0.35">
      <c r="B7" s="22"/>
      <c r="C7" s="2">
        <f>VLOOKUP($C$6,ALL,2,FALSE)</f>
        <v>0</v>
      </c>
      <c r="E7" s="6"/>
    </row>
    <row r="8" spans="2:35" x14ac:dyDescent="0.35">
      <c r="B8" s="21" t="s">
        <v>5</v>
      </c>
      <c r="C8" s="3" t="s">
        <v>4</v>
      </c>
    </row>
    <row r="9" spans="2:35" x14ac:dyDescent="0.35">
      <c r="B9" s="22"/>
      <c r="C9" s="2">
        <f>VLOOKUP($C$8,ALL,2,FALSE)</f>
        <v>0</v>
      </c>
      <c r="E9" s="6"/>
    </row>
    <row r="10" spans="2:35" x14ac:dyDescent="0.35">
      <c r="B10" s="2" t="s">
        <v>6</v>
      </c>
      <c r="C10" s="7"/>
      <c r="E10" s="6"/>
    </row>
    <row r="11" spans="2:35" x14ac:dyDescent="0.35">
      <c r="B11" s="8" t="s">
        <v>7</v>
      </c>
      <c r="C11" s="8">
        <f>C7+C9+C10</f>
        <v>0</v>
      </c>
      <c r="E11" s="6"/>
    </row>
    <row r="12" spans="2:35" x14ac:dyDescent="0.35">
      <c r="B12" s="5" t="s">
        <v>8</v>
      </c>
      <c r="C12" s="5">
        <f>C4-C11</f>
        <v>0</v>
      </c>
      <c r="D12" s="4"/>
      <c r="E12" s="9"/>
      <c r="F12" s="6"/>
    </row>
    <row r="13" spans="2:35" ht="8.25" customHeight="1" x14ac:dyDescent="0.35"/>
    <row r="14" spans="2:35" hidden="1" x14ac:dyDescent="0.35">
      <c r="B14" s="10" t="s">
        <v>9</v>
      </c>
    </row>
    <row r="15" spans="2:35" x14ac:dyDescent="0.35">
      <c r="B15" s="2" t="s">
        <v>10</v>
      </c>
      <c r="C15" s="3"/>
    </row>
    <row r="16" spans="2:35" x14ac:dyDescent="0.35">
      <c r="B16" s="2" t="s">
        <v>11</v>
      </c>
      <c r="C16" s="3"/>
    </row>
    <row r="17" spans="2:40" x14ac:dyDescent="0.35">
      <c r="B17" s="2" t="s">
        <v>12</v>
      </c>
      <c r="C17" s="3"/>
    </row>
    <row r="18" spans="2:40" x14ac:dyDescent="0.35">
      <c r="B18" s="2" t="s">
        <v>13</v>
      </c>
      <c r="C18" s="3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</row>
    <row r="19" spans="2:40" x14ac:dyDescent="0.35">
      <c r="B19" s="2" t="s">
        <v>14</v>
      </c>
      <c r="C19" s="3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M19" s="4"/>
      <c r="AN19" s="4"/>
    </row>
    <row r="20" spans="2:40" x14ac:dyDescent="0.35">
      <c r="B20" s="5" t="s">
        <v>15</v>
      </c>
      <c r="C20" s="5">
        <f>SUM(C15:C19)</f>
        <v>0</v>
      </c>
      <c r="E20" s="6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</row>
    <row r="21" spans="2:40" ht="8.25" customHeight="1" x14ac:dyDescent="0.35"/>
    <row r="22" spans="2:40" ht="0.75" customHeight="1" x14ac:dyDescent="0.35">
      <c r="B22" s="2" t="s">
        <v>16</v>
      </c>
      <c r="C22" s="2">
        <f>C4-C11</f>
        <v>0</v>
      </c>
      <c r="D22" s="4"/>
      <c r="E22" s="6"/>
    </row>
    <row r="23" spans="2:40" x14ac:dyDescent="0.35">
      <c r="B23" s="2" t="s">
        <v>17</v>
      </c>
      <c r="C23" s="2">
        <f>IF(C15&gt;C$22,C$22,C15)</f>
        <v>0</v>
      </c>
      <c r="D23" s="4"/>
      <c r="E23" s="6"/>
    </row>
    <row r="24" spans="2:40" x14ac:dyDescent="0.35">
      <c r="B24" s="11" t="s">
        <v>18</v>
      </c>
      <c r="C24" s="2">
        <f>C23*0.5</f>
        <v>0</v>
      </c>
      <c r="D24" s="4"/>
      <c r="E24" s="6"/>
    </row>
    <row r="25" spans="2:40" x14ac:dyDescent="0.35">
      <c r="B25" s="2" t="s">
        <v>19</v>
      </c>
      <c r="C25" s="2">
        <f>IF(C16&gt;C$22,C$22,C16)</f>
        <v>0</v>
      </c>
      <c r="D25" s="4"/>
      <c r="E25" s="6"/>
    </row>
    <row r="26" spans="2:40" x14ac:dyDescent="0.35">
      <c r="B26" s="11" t="s">
        <v>20</v>
      </c>
      <c r="C26" s="11">
        <f>C25*0.25</f>
        <v>0</v>
      </c>
      <c r="D26" s="4"/>
      <c r="E26" s="6"/>
      <c r="G26" s="6"/>
    </row>
    <row r="27" spans="2:40" x14ac:dyDescent="0.35">
      <c r="B27" s="2" t="s">
        <v>21</v>
      </c>
      <c r="C27" s="2">
        <f>IF(C17&gt;10,10,C17)</f>
        <v>0</v>
      </c>
      <c r="E27" s="6"/>
    </row>
    <row r="28" spans="2:40" x14ac:dyDescent="0.35">
      <c r="B28" s="11" t="s">
        <v>22</v>
      </c>
      <c r="C28" s="11">
        <f>IF(C27&gt;10,1,C27*0.1)</f>
        <v>0</v>
      </c>
      <c r="D28" s="4"/>
      <c r="E28" s="6"/>
      <c r="G28" s="6"/>
    </row>
    <row r="29" spans="2:40" x14ac:dyDescent="0.35">
      <c r="B29" s="5" t="s">
        <v>23</v>
      </c>
      <c r="C29" s="12">
        <f>IF(C23+C25+C27&gt;C4,(C24+C26+C28)*C4/C20,C24+C26+C28)</f>
        <v>0</v>
      </c>
      <c r="D29" s="4"/>
      <c r="E29" s="6"/>
      <c r="G29" s="6"/>
    </row>
    <row r="30" spans="2:40" x14ac:dyDescent="0.35">
      <c r="B30" s="13" t="s">
        <v>24</v>
      </c>
      <c r="C30" s="14">
        <f>C20+C29</f>
        <v>0</v>
      </c>
      <c r="D30" s="4"/>
      <c r="E30" s="9"/>
      <c r="G30" s="9"/>
    </row>
    <row r="31" spans="2:40" ht="8.25" customHeight="1" x14ac:dyDescent="0.35">
      <c r="D31" s="4"/>
    </row>
    <row r="32" spans="2:40" x14ac:dyDescent="0.35">
      <c r="B32" s="15" t="str">
        <f>IF(C$30=C$12,"",IF(C$30-C$12&gt;0,"Nombre d'HSA","Quotité manquante pour être à temps complet"))</f>
        <v/>
      </c>
      <c r="C32" s="16">
        <f>C$30-C$12</f>
        <v>0</v>
      </c>
      <c r="E32" s="9"/>
    </row>
    <row r="33" ht="8.25" customHeight="1" x14ac:dyDescent="0.35"/>
    <row r="85" spans="2:3" x14ac:dyDescent="0.35">
      <c r="B85" s="23" t="s">
        <v>2</v>
      </c>
      <c r="C85" s="24"/>
    </row>
    <row r="86" spans="2:3" x14ac:dyDescent="0.35">
      <c r="B86" s="17" t="s">
        <v>25</v>
      </c>
      <c r="C86" s="17">
        <v>15</v>
      </c>
    </row>
    <row r="87" spans="2:3" x14ac:dyDescent="0.35">
      <c r="B87" s="17" t="s">
        <v>26</v>
      </c>
      <c r="C87" s="17">
        <v>18</v>
      </c>
    </row>
    <row r="88" spans="2:3" x14ac:dyDescent="0.35">
      <c r="B88" s="17" t="s">
        <v>27</v>
      </c>
      <c r="C88" s="17">
        <v>17</v>
      </c>
    </row>
    <row r="89" spans="2:3" x14ac:dyDescent="0.35">
      <c r="B89" s="17" t="s">
        <v>28</v>
      </c>
      <c r="C89" s="17">
        <v>20</v>
      </c>
    </row>
    <row r="90" spans="2:3" x14ac:dyDescent="0.35">
      <c r="B90" s="17" t="s">
        <v>29</v>
      </c>
      <c r="C90" s="17">
        <v>19</v>
      </c>
    </row>
    <row r="91" spans="2:3" x14ac:dyDescent="0.35">
      <c r="B91" s="17" t="s">
        <v>30</v>
      </c>
      <c r="C91" s="17">
        <v>21</v>
      </c>
    </row>
    <row r="92" spans="2:3" x14ac:dyDescent="0.35">
      <c r="B92" s="17" t="s">
        <v>1</v>
      </c>
      <c r="C92" s="17"/>
    </row>
    <row r="93" spans="2:3" x14ac:dyDescent="0.35">
      <c r="B93" s="18"/>
      <c r="C93" s="18"/>
    </row>
    <row r="94" spans="2:3" x14ac:dyDescent="0.35">
      <c r="B94" s="19"/>
      <c r="C94" s="19"/>
    </row>
    <row r="95" spans="2:3" x14ac:dyDescent="0.35">
      <c r="B95" s="23" t="s">
        <v>31</v>
      </c>
      <c r="C95" s="24"/>
    </row>
    <row r="96" spans="2:3" x14ac:dyDescent="0.35">
      <c r="B96" s="17" t="s">
        <v>32</v>
      </c>
      <c r="C96" s="17"/>
    </row>
    <row r="97" spans="2:3" x14ac:dyDescent="0.35">
      <c r="B97" s="17" t="s">
        <v>33</v>
      </c>
      <c r="C97" s="17">
        <v>1</v>
      </c>
    </row>
    <row r="98" spans="2:3" x14ac:dyDescent="0.35">
      <c r="B98" s="17" t="s">
        <v>34</v>
      </c>
      <c r="C98" s="17">
        <v>1</v>
      </c>
    </row>
    <row r="99" spans="2:3" x14ac:dyDescent="0.35">
      <c r="B99" s="17" t="s">
        <v>35</v>
      </c>
      <c r="C99" s="17">
        <v>1</v>
      </c>
    </row>
    <row r="100" spans="2:3" x14ac:dyDescent="0.35">
      <c r="B100" s="17" t="s">
        <v>4</v>
      </c>
      <c r="C100" s="17"/>
    </row>
  </sheetData>
  <sheetProtection algorithmName="SHA-512" hashValue="nrJgXyDAEApng8WEX/ujGNnQxyJIuA92lMEYQJQRaHdI48GTG+UcJbqdZK6g7pr1HdsQF7dfCdlsMsbuuOJvnw==" saltValue="EKV+yq83ZjG2/6rIUTOYtA==" spinCount="100000" sheet="1" selectLockedCells="1"/>
  <mergeCells count="5">
    <mergeCell ref="B1:C1"/>
    <mergeCell ref="B6:B7"/>
    <mergeCell ref="B8:B9"/>
    <mergeCell ref="B85:C85"/>
    <mergeCell ref="B95:C95"/>
  </mergeCells>
  <dataValidations count="2">
    <dataValidation type="list" allowBlank="1" showInputMessage="1" showErrorMessage="1" sqref="C8 C6">
      <formula1>$B$96:$B$100</formula1>
    </dataValidation>
    <dataValidation type="list" allowBlank="1" showInputMessage="1" showErrorMessage="1" sqref="C3:D3">
      <formula1>$B$86:$B$92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4" orientation="landscape" horizontalDpi="4294967294" r:id="rId1"/>
  <headerFooter>
    <oddFooter>&amp;Cwww.snec-cftc.fr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Calcul ORS</vt:lpstr>
      <vt:lpstr>ALL</vt:lpstr>
      <vt:lpstr>ORS</vt:lpstr>
      <vt:lpstr>'Calcul ORS'!Zone_d_impression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</dc:creator>
  <cp:lastModifiedBy>EI</cp:lastModifiedBy>
  <dcterms:created xsi:type="dcterms:W3CDTF">2016-10-21T09:51:52Z</dcterms:created>
  <dcterms:modified xsi:type="dcterms:W3CDTF">2017-12-17T08:43:31Z</dcterms:modified>
</cp:coreProperties>
</file>